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структ.и объем затрат" sheetId="1" r:id="rId1"/>
    <sheet name="движение ОС" sheetId="2" r:id="rId2"/>
  </sheets>
  <definedNames/>
  <calcPr fullCalcOnLoad="1"/>
</workbook>
</file>

<file path=xl/sharedStrings.xml><?xml version="1.0" encoding="utf-8"?>
<sst xmlns="http://schemas.openxmlformats.org/spreadsheetml/2006/main" count="159" uniqueCount="93">
  <si>
    <t>Приложение №4</t>
  </si>
  <si>
    <t>Форма раскрытия информации о движении активов, используемых для оказания услуг по передаче электрической энергии сетевыми организациями, регулирование тарифов на услуги  которых осуществляется методом доходности инвестиционного капитала</t>
  </si>
  <si>
    <t>№ п/п</t>
  </si>
  <si>
    <t>Показатель</t>
  </si>
  <si>
    <t>Ед. изм.</t>
  </si>
  <si>
    <t>план</t>
  </si>
  <si>
    <t>факт</t>
  </si>
  <si>
    <t>Примечание *</t>
  </si>
  <si>
    <t>1.</t>
  </si>
  <si>
    <t>Остаточная балансовая стоимость активов на начало года долгосрочного периода регулирования</t>
  </si>
  <si>
    <t>тыс. руб.</t>
  </si>
  <si>
    <t>2.</t>
  </si>
  <si>
    <t>Ввод активов (основных средств), всего, в том числе:</t>
  </si>
  <si>
    <t>МВА</t>
  </si>
  <si>
    <t>км</t>
  </si>
  <si>
    <t>2.1.</t>
  </si>
  <si>
    <t>Увеличение стоимости активов (основных средств) за счет переоценки</t>
  </si>
  <si>
    <t>2.2.</t>
  </si>
  <si>
    <t>Ввод активов (основных средств) за год, в том числе:</t>
  </si>
  <si>
    <t>2.2.1.</t>
  </si>
  <si>
    <t>модернизация и реконструкция</t>
  </si>
  <si>
    <t>новое строительство</t>
  </si>
  <si>
    <t>прочее</t>
  </si>
  <si>
    <t>3.</t>
  </si>
  <si>
    <t>Выбытие активов (основных средств)</t>
  </si>
  <si>
    <t>4.</t>
  </si>
  <si>
    <t>Остаточная балансовая стоимость активов на конец года долгосрочного периода регулирования</t>
  </si>
  <si>
    <t>Примечание:</t>
  </si>
  <si>
    <t>* При 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</si>
  <si>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Приложение №2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</si>
  <si>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индексации на основе долгосрочных параметров</t>
  </si>
  <si>
    <t>план*</t>
  </si>
  <si>
    <t>факт**</t>
  </si>
  <si>
    <t>Примечание ***</t>
  </si>
  <si>
    <t>I.</t>
  </si>
  <si>
    <t xml:space="preserve"> Необходимая валовая выручка на содержание (котловая)</t>
  </si>
  <si>
    <t xml:space="preserve"> Необходимая валовая выручка на содержание (собственная)</t>
  </si>
  <si>
    <t>1.1.</t>
  </si>
  <si>
    <t>Подконтрольные расходы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</si>
  <si>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</si>
  <si>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</si>
  <si>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</si>
  <si>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</si>
  <si>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</si>
  <si>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 xml:space="preserve">Фонд оплаты труда </t>
  </si>
  <si>
    <t>1.1.2.1.</t>
  </si>
  <si>
    <t>1.1.3.</t>
  </si>
  <si>
    <t>Прочие подконтрольные  расходы</t>
  </si>
  <si>
    <t>1.2.</t>
  </si>
  <si>
    <t>Неподконтрольные расходы, включенные в НВВ всего</t>
  </si>
  <si>
    <t>1.2.1.</t>
  </si>
  <si>
    <t>арендная плата</t>
  </si>
  <si>
    <t>1.2.2.</t>
  </si>
  <si>
    <t>отчисления на социальные нужды</t>
  </si>
  <si>
    <t>1.2.3.</t>
  </si>
  <si>
    <t>расходы на капитальные вложения</t>
  </si>
  <si>
    <t>1.2.4.</t>
  </si>
  <si>
    <t>налог на прибыль</t>
  </si>
  <si>
    <t>1.2.5.</t>
  </si>
  <si>
    <t>прочие налоги</t>
  </si>
  <si>
    <t>1.2.6.</t>
  </si>
  <si>
    <t>недополученный по независящим причинам доход(+)/избыток средств, полученный в предыдущем периоде регулирования(-)</t>
  </si>
  <si>
    <t>1.2.7.</t>
  </si>
  <si>
    <t>прочие неподконтрольные расходы всего:</t>
  </si>
  <si>
    <t>II.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</si>
  <si>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</si>
  <si>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</si>
  <si>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</si>
  <si>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</si>
  <si>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указывается соответствующие значения</t>
  </si>
  <si>
    <t>**Информация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</t>
  </si>
  <si>
    <t>***При наличии отклонений фактических значений показателей от плановых значений более чем на 15процентов в столбце "Примечание" указываются причины их возникновения.</t>
  </si>
  <si>
    <t>-</t>
  </si>
  <si>
    <t>1.1.3.1.</t>
  </si>
  <si>
    <t>в том числе энергия на хозяйственные нужды</t>
  </si>
  <si>
    <t>1.1.3.2.</t>
  </si>
  <si>
    <t xml:space="preserve">в том числе на охрану труда </t>
  </si>
  <si>
    <t>1.1.3.3.</t>
  </si>
  <si>
    <t>в том числе работы и услуги производственного характера</t>
  </si>
  <si>
    <t>амортизация</t>
  </si>
  <si>
    <t>энергия на хозяйственные нужды</t>
  </si>
  <si>
    <t>Справочно: расходы на ремонт всего п1.1.1.1.+п 1.1.1.2+п1.2.4.1.</t>
  </si>
  <si>
    <t>1.2.4.1.</t>
  </si>
  <si>
    <t>1.2.8.</t>
  </si>
  <si>
    <t>1.2.9.</t>
  </si>
  <si>
    <t>Наименование организации:</t>
  </si>
  <si>
    <r>
      <t xml:space="preserve">ИНН:  </t>
    </r>
    <r>
      <rPr>
        <u val="single"/>
        <sz val="10"/>
        <rFont val="Times New Roman"/>
        <family val="1"/>
      </rPr>
      <t>3128005590</t>
    </r>
  </si>
  <si>
    <r>
      <t xml:space="preserve">КПП: </t>
    </r>
    <r>
      <rPr>
        <u val="single"/>
        <sz val="10"/>
        <rFont val="Times New Roman"/>
        <family val="1"/>
      </rPr>
      <t>312801001</t>
    </r>
  </si>
  <si>
    <t>на весь объем</t>
  </si>
  <si>
    <t>прочие неподконтрольные расходы</t>
  </si>
  <si>
    <t>транзит</t>
  </si>
  <si>
    <t>АО "Оскольский завод металлургического машиностроения"</t>
  </si>
  <si>
    <t>2017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</si>
</sst>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  <numFmt numFmtId="180" formatCode="0.00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79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7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18" fillId="24" borderId="10" xfId="0" applyNumberFormat="1" applyFont="1" applyFill="1" applyBorder="1" applyAlignment="1">
      <alignment horizontal="center"/>
    </xf>
    <xf numFmtId="179" fontId="18" fillId="24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F18" sqref="F18"/>
    </sheetView>
  </sheetViews>
  <sheetFormatPr defaultColWidth="8.8515625" defaultRowHeight="12.75" outlineLevelCol="1"/>
  <cols>
    <col min="1" max="1" width="8.140625" style="7" customWidth="1"/>
    <col min="2" max="2" width="25.421875" style="7" customWidth="1"/>
    <col min="3" max="3" width="8.8515625" style="7" customWidth="1"/>
    <col min="4" max="4" width="15.7109375" style="10" customWidth="1"/>
    <col min="5" max="5" width="15.28125" style="10" hidden="1" customWidth="1" outlineLevel="1"/>
    <col min="6" max="6" width="15.28125" style="10" customWidth="1" collapsed="1"/>
    <col min="7" max="7" width="21.7109375" style="7" customWidth="1"/>
    <col min="8" max="16384" width="8.8515625" style="7" customWidth="1"/>
  </cols>
  <sheetData>
    <row r="1" ht="12.75">
      <c r="G1" s="7" t="s">
        <v>29</v>
      </c>
    </row>
    <row r="2" spans="1:7" ht="52.5" customHeight="1">
      <c r="A2" s="23" t="s">
        <v>30</v>
      </c>
      <c r="B2" s="23"/>
      <c r="C2" s="23"/>
      <c r="D2" s="23"/>
      <c r="E2" s="23"/>
      <c r="F2" s="23"/>
      <c r="G2" s="23"/>
    </row>
    <row r="3" spans="2:7" ht="27" customHeight="1">
      <c r="B3" s="7" t="s">
        <v>85</v>
      </c>
      <c r="C3" s="29" t="s">
        <v>91</v>
      </c>
      <c r="D3" s="29"/>
      <c r="E3" s="29"/>
      <c r="F3" s="29"/>
      <c r="G3" s="29"/>
    </row>
    <row r="4" spans="2:7" ht="17.25" customHeight="1">
      <c r="B4" s="7" t="s">
        <v>86</v>
      </c>
      <c r="C4" s="30"/>
      <c r="D4" s="30"/>
      <c r="E4" s="30"/>
      <c r="F4" s="30"/>
      <c r="G4" s="30"/>
    </row>
    <row r="5" ht="15.75" customHeight="1">
      <c r="B5" s="7" t="s">
        <v>87</v>
      </c>
    </row>
    <row r="6" spans="1:7" ht="12.75">
      <c r="A6" s="26" t="s">
        <v>2</v>
      </c>
      <c r="B6" s="26" t="s">
        <v>3</v>
      </c>
      <c r="C6" s="28" t="s">
        <v>4</v>
      </c>
      <c r="D6" s="25" t="s">
        <v>92</v>
      </c>
      <c r="E6" s="25"/>
      <c r="F6" s="25"/>
      <c r="G6" s="3"/>
    </row>
    <row r="7" spans="1:7" ht="12.75">
      <c r="A7" s="27"/>
      <c r="B7" s="27"/>
      <c r="C7" s="28"/>
      <c r="D7" s="2" t="s">
        <v>31</v>
      </c>
      <c r="E7" s="2" t="s">
        <v>88</v>
      </c>
      <c r="F7" s="2" t="s">
        <v>32</v>
      </c>
      <c r="G7" s="2" t="s">
        <v>33</v>
      </c>
    </row>
    <row r="8" spans="1:7" ht="38.25">
      <c r="A8" s="8" t="s">
        <v>34</v>
      </c>
      <c r="B8" s="5" t="s">
        <v>35</v>
      </c>
      <c r="C8" s="8" t="s">
        <v>10</v>
      </c>
      <c r="D8" s="11"/>
      <c r="E8" s="11"/>
      <c r="F8" s="13"/>
      <c r="G8" s="8"/>
    </row>
    <row r="9" spans="1:7" ht="38.25">
      <c r="A9" s="8" t="s">
        <v>8</v>
      </c>
      <c r="B9" s="5" t="s">
        <v>36</v>
      </c>
      <c r="C9" s="8" t="s">
        <v>10</v>
      </c>
      <c r="D9" s="13">
        <f>D10+D19</f>
        <v>42.35315</v>
      </c>
      <c r="E9" s="13">
        <f>E10+E19</f>
        <v>6282.79292</v>
      </c>
      <c r="F9" s="13">
        <f>E9*0.5%</f>
        <v>31.4139646</v>
      </c>
      <c r="G9" s="11" t="s">
        <v>90</v>
      </c>
    </row>
    <row r="10" spans="1:7" ht="25.5">
      <c r="A10" s="8" t="s">
        <v>37</v>
      </c>
      <c r="B10" s="5" t="s">
        <v>38</v>
      </c>
      <c r="C10" s="8" t="s">
        <v>10</v>
      </c>
      <c r="D10" s="13">
        <f>D11+D13+D15</f>
        <v>30.261000000000003</v>
      </c>
      <c r="E10" s="12">
        <f>E11+E13+E15</f>
        <v>4073.33612</v>
      </c>
      <c r="F10" s="13">
        <f>E10*0.5%</f>
        <v>20.3666806</v>
      </c>
      <c r="G10" s="8"/>
    </row>
    <row r="11" spans="1:7" ht="12.75">
      <c r="A11" s="8" t="s">
        <v>39</v>
      </c>
      <c r="B11" s="5" t="s">
        <v>40</v>
      </c>
      <c r="C11" s="8" t="s">
        <v>10</v>
      </c>
      <c r="D11" s="13">
        <f>(301+47)*0.5%</f>
        <v>1.74</v>
      </c>
      <c r="E11" s="12">
        <f>227.88038+16.94031+98.9934+128.08094+0.915</f>
        <v>472.81003000000004</v>
      </c>
      <c r="F11" s="13">
        <f>E11*0.5%</f>
        <v>2.36405015</v>
      </c>
      <c r="G11" s="8"/>
    </row>
    <row r="12" spans="1:7" ht="12.75">
      <c r="A12" s="8" t="s">
        <v>41</v>
      </c>
      <c r="B12" s="5" t="s">
        <v>42</v>
      </c>
      <c r="C12" s="8" t="s">
        <v>10</v>
      </c>
      <c r="D12" s="13">
        <f>292*0.5%</f>
        <v>1.46</v>
      </c>
      <c r="E12" s="12">
        <f>64.984+127.81594+111.29273+0.265+98.9934</f>
        <v>403.35107</v>
      </c>
      <c r="F12" s="13">
        <f aca="true" t="shared" si="0" ref="F12:F31">E12*0.5%</f>
        <v>2.01675535</v>
      </c>
      <c r="G12" s="8"/>
    </row>
    <row r="13" spans="1:7" ht="12.75">
      <c r="A13" s="8" t="s">
        <v>43</v>
      </c>
      <c r="B13" s="5" t="s">
        <v>44</v>
      </c>
      <c r="C13" s="8" t="s">
        <v>10</v>
      </c>
      <c r="D13" s="13">
        <f>2294.2*0.5%</f>
        <v>11.471</v>
      </c>
      <c r="E13" s="20">
        <f>1305.03739+2.3454+707.41981</f>
        <v>2014.8026</v>
      </c>
      <c r="F13" s="13">
        <f t="shared" si="0"/>
        <v>10.074013</v>
      </c>
      <c r="G13" s="8"/>
    </row>
    <row r="14" spans="1:7" ht="12.75">
      <c r="A14" s="8" t="s">
        <v>45</v>
      </c>
      <c r="B14" s="5" t="s">
        <v>42</v>
      </c>
      <c r="C14" s="8" t="s">
        <v>10</v>
      </c>
      <c r="D14" s="13">
        <f>472*0.5%</f>
        <v>2.36</v>
      </c>
      <c r="E14" s="12">
        <f>335.61936+7</f>
        <v>342.61936</v>
      </c>
      <c r="F14" s="13">
        <f t="shared" si="0"/>
        <v>1.7130968</v>
      </c>
      <c r="G14" s="8"/>
    </row>
    <row r="15" spans="1:7" ht="25.5">
      <c r="A15" s="8" t="s">
        <v>46</v>
      </c>
      <c r="B15" s="5" t="s">
        <v>47</v>
      </c>
      <c r="C15" s="8" t="s">
        <v>10</v>
      </c>
      <c r="D15" s="13">
        <f>SUM(D16:D18)</f>
        <v>17.05</v>
      </c>
      <c r="E15" s="13">
        <f>SUM(E16:E18)</f>
        <v>1585.72349</v>
      </c>
      <c r="F15" s="13">
        <f t="shared" si="0"/>
        <v>7.928617450000001</v>
      </c>
      <c r="G15" s="8"/>
    </row>
    <row r="16" spans="1:7" ht="26.25" customHeight="1">
      <c r="A16" s="8" t="s">
        <v>73</v>
      </c>
      <c r="B16" s="5" t="s">
        <v>74</v>
      </c>
      <c r="C16" s="8" t="s">
        <v>10</v>
      </c>
      <c r="D16" s="11">
        <f>1700*0.5%</f>
        <v>8.5</v>
      </c>
      <c r="E16" s="13">
        <f>1207.53928+314.35185</f>
        <v>1521.89113</v>
      </c>
      <c r="F16" s="13">
        <f t="shared" si="0"/>
        <v>7.60945565</v>
      </c>
      <c r="G16" s="8"/>
    </row>
    <row r="17" spans="1:7" ht="20.25" customHeight="1">
      <c r="A17" s="8" t="s">
        <v>75</v>
      </c>
      <c r="B17" s="15" t="s">
        <v>76</v>
      </c>
      <c r="C17" s="8" t="s">
        <v>10</v>
      </c>
      <c r="D17" s="11">
        <f>10*0.5%</f>
        <v>0.05</v>
      </c>
      <c r="E17" s="13">
        <f>0.88856+4.079</f>
        <v>4.96756</v>
      </c>
      <c r="F17" s="14">
        <f t="shared" si="0"/>
        <v>0.0248378</v>
      </c>
      <c r="G17" s="8"/>
    </row>
    <row r="18" spans="1:7" ht="27.75" customHeight="1">
      <c r="A18" s="8" t="s">
        <v>77</v>
      </c>
      <c r="B18" s="15" t="s">
        <v>78</v>
      </c>
      <c r="C18" s="8" t="s">
        <v>10</v>
      </c>
      <c r="D18" s="11">
        <f>1700*0.5%</f>
        <v>8.5</v>
      </c>
      <c r="E18" s="13">
        <f>18.0492+40.8156</f>
        <v>58.8648</v>
      </c>
      <c r="F18" s="13">
        <f t="shared" si="0"/>
        <v>0.29432400000000003</v>
      </c>
      <c r="G18" s="8"/>
    </row>
    <row r="19" spans="1:7" ht="25.5">
      <c r="A19" s="8" t="s">
        <v>48</v>
      </c>
      <c r="B19" s="5" t="s">
        <v>49</v>
      </c>
      <c r="C19" s="8" t="s">
        <v>10</v>
      </c>
      <c r="D19" s="13">
        <f>D20+D21+D22+D23+D25+D26+D27+D28</f>
        <v>12.09215</v>
      </c>
      <c r="E19" s="13">
        <f>E20+E21+E22+E23+E25+E26+E27+E28</f>
        <v>2209.4568</v>
      </c>
      <c r="F19" s="13">
        <f t="shared" si="0"/>
        <v>11.047284</v>
      </c>
      <c r="G19" s="8"/>
    </row>
    <row r="20" spans="1:7" ht="12.75">
      <c r="A20" s="8" t="s">
        <v>50</v>
      </c>
      <c r="B20" s="5" t="s">
        <v>51</v>
      </c>
      <c r="C20" s="8" t="s">
        <v>10</v>
      </c>
      <c r="D20" s="19"/>
      <c r="E20" s="18"/>
      <c r="F20" s="13">
        <f t="shared" si="0"/>
        <v>0</v>
      </c>
      <c r="G20" s="8"/>
    </row>
    <row r="21" spans="1:7" ht="14.25" customHeight="1">
      <c r="A21" s="8" t="s">
        <v>52</v>
      </c>
      <c r="B21" s="5" t="s">
        <v>79</v>
      </c>
      <c r="C21" s="8" t="s">
        <v>10</v>
      </c>
      <c r="D21" s="13">
        <f>590.2*0.5%</f>
        <v>2.951</v>
      </c>
      <c r="E21" s="13">
        <v>434.51535</v>
      </c>
      <c r="F21" s="13">
        <f t="shared" si="0"/>
        <v>2.17257675</v>
      </c>
      <c r="G21" s="8"/>
    </row>
    <row r="22" spans="1:7" ht="28.5" customHeight="1">
      <c r="A22" s="8" t="s">
        <v>54</v>
      </c>
      <c r="B22" s="5" t="s">
        <v>80</v>
      </c>
      <c r="C22" s="8" t="s">
        <v>10</v>
      </c>
      <c r="D22" s="19"/>
      <c r="E22" s="18"/>
      <c r="F22" s="13"/>
      <c r="G22" s="8"/>
    </row>
    <row r="23" spans="1:7" ht="25.5">
      <c r="A23" s="8" t="s">
        <v>56</v>
      </c>
      <c r="B23" s="5" t="s">
        <v>53</v>
      </c>
      <c r="C23" s="8" t="s">
        <v>10</v>
      </c>
      <c r="D23" s="13">
        <f>741.03*0.5%</f>
        <v>3.7051499999999997</v>
      </c>
      <c r="E23" s="13">
        <f>415.26289+223.89256</f>
        <v>639.15545</v>
      </c>
      <c r="F23" s="13">
        <f t="shared" si="0"/>
        <v>3.19577725</v>
      </c>
      <c r="G23" s="8"/>
    </row>
    <row r="24" spans="1:7" ht="14.25" customHeight="1">
      <c r="A24" s="8" t="s">
        <v>82</v>
      </c>
      <c r="B24" s="5" t="s">
        <v>42</v>
      </c>
      <c r="C24" s="8" t="s">
        <v>10</v>
      </c>
      <c r="D24" s="13">
        <f>176*0.5%</f>
        <v>0.88</v>
      </c>
      <c r="E24" s="13">
        <f>106.79409+2.2274</f>
        <v>109.02149</v>
      </c>
      <c r="F24" s="13">
        <f t="shared" si="0"/>
        <v>0.54510745</v>
      </c>
      <c r="G24" s="8"/>
    </row>
    <row r="25" spans="1:7" ht="25.5">
      <c r="A25" s="8" t="s">
        <v>58</v>
      </c>
      <c r="B25" s="5" t="s">
        <v>55</v>
      </c>
      <c r="C25" s="8" t="s">
        <v>10</v>
      </c>
      <c r="D25" s="19"/>
      <c r="E25" s="18"/>
      <c r="F25" s="13">
        <f t="shared" si="0"/>
        <v>0</v>
      </c>
      <c r="G25" s="8"/>
    </row>
    <row r="26" spans="1:7" ht="12.75">
      <c r="A26" s="8" t="s">
        <v>60</v>
      </c>
      <c r="B26" s="5" t="s">
        <v>57</v>
      </c>
      <c r="C26" s="8" t="s">
        <v>10</v>
      </c>
      <c r="D26" s="19"/>
      <c r="E26" s="18"/>
      <c r="F26" s="13">
        <f t="shared" si="0"/>
        <v>0</v>
      </c>
      <c r="G26" s="8"/>
    </row>
    <row r="27" spans="1:7" ht="12.75">
      <c r="A27" s="8" t="s">
        <v>62</v>
      </c>
      <c r="B27" s="5" t="s">
        <v>59</v>
      </c>
      <c r="C27" s="8" t="s">
        <v>10</v>
      </c>
      <c r="D27" s="11">
        <v>0.4</v>
      </c>
      <c r="E27" s="21">
        <v>66.979</v>
      </c>
      <c r="F27" s="13">
        <f t="shared" si="0"/>
        <v>0.334895</v>
      </c>
      <c r="G27" s="8"/>
    </row>
    <row r="28" spans="1:7" ht="25.5">
      <c r="A28" s="8" t="s">
        <v>83</v>
      </c>
      <c r="B28" s="5" t="s">
        <v>89</v>
      </c>
      <c r="C28" s="8" t="s">
        <v>10</v>
      </c>
      <c r="D28" s="13">
        <v>5.036</v>
      </c>
      <c r="E28" s="21">
        <v>1068.807</v>
      </c>
      <c r="F28" s="13">
        <f t="shared" si="0"/>
        <v>5.344035</v>
      </c>
      <c r="G28" s="8"/>
    </row>
    <row r="29" spans="1:7" ht="63.75">
      <c r="A29" s="8" t="s">
        <v>83</v>
      </c>
      <c r="B29" s="5" t="s">
        <v>61</v>
      </c>
      <c r="C29" s="8" t="s">
        <v>10</v>
      </c>
      <c r="D29" s="19"/>
      <c r="E29" s="19"/>
      <c r="F29" s="13"/>
      <c r="G29" s="8"/>
    </row>
    <row r="30" spans="1:7" ht="25.5">
      <c r="A30" s="8" t="s">
        <v>84</v>
      </c>
      <c r="B30" s="5" t="s">
        <v>63</v>
      </c>
      <c r="C30" s="8" t="s">
        <v>10</v>
      </c>
      <c r="D30" s="19"/>
      <c r="E30" s="19"/>
      <c r="F30" s="13"/>
      <c r="G30" s="8"/>
    </row>
    <row r="31" spans="1:7" ht="38.25">
      <c r="A31" s="8" t="s">
        <v>64</v>
      </c>
      <c r="B31" s="5" t="s">
        <v>81</v>
      </c>
      <c r="C31" s="8" t="s">
        <v>10</v>
      </c>
      <c r="D31" s="13">
        <f>D12+D14+D24</f>
        <v>4.7</v>
      </c>
      <c r="E31" s="13">
        <f>E12+E14+E24</f>
        <v>854.9919199999999</v>
      </c>
      <c r="F31" s="13">
        <f t="shared" si="0"/>
        <v>4.2749596</v>
      </c>
      <c r="G31" s="8"/>
    </row>
    <row r="32" spans="1:7" ht="51">
      <c r="A32" s="8" t="s">
        <v>65</v>
      </c>
      <c r="B32" s="5" t="s">
        <v>66</v>
      </c>
      <c r="C32" s="8" t="s">
        <v>10</v>
      </c>
      <c r="D32" s="19"/>
      <c r="E32" s="19"/>
      <c r="F32" s="11"/>
      <c r="G32" s="8"/>
    </row>
    <row r="33" spans="1:7" ht="51">
      <c r="A33" s="8" t="s">
        <v>67</v>
      </c>
      <c r="B33" s="5" t="s">
        <v>68</v>
      </c>
      <c r="C33" s="8" t="s">
        <v>10</v>
      </c>
      <c r="D33" s="19"/>
      <c r="E33" s="19"/>
      <c r="F33" s="11"/>
      <c r="G33" s="8"/>
    </row>
    <row r="35" ht="12.75">
      <c r="A35" s="9" t="s">
        <v>27</v>
      </c>
    </row>
    <row r="36" spans="1:7" ht="57" customHeight="1">
      <c r="A36" s="24" t="s">
        <v>69</v>
      </c>
      <c r="B36" s="24"/>
      <c r="C36" s="24"/>
      <c r="D36" s="24"/>
      <c r="E36" s="24"/>
      <c r="F36" s="24"/>
      <c r="G36" s="24"/>
    </row>
    <row r="37" spans="1:8" ht="31.5" customHeight="1">
      <c r="A37" s="22" t="s">
        <v>70</v>
      </c>
      <c r="B37" s="22"/>
      <c r="C37" s="22"/>
      <c r="D37" s="22"/>
      <c r="E37" s="22"/>
      <c r="F37" s="22"/>
      <c r="G37" s="22"/>
      <c r="H37" s="1"/>
    </row>
    <row r="38" spans="1:7" ht="31.5" customHeight="1">
      <c r="A38" s="22" t="s">
        <v>71</v>
      </c>
      <c r="B38" s="22"/>
      <c r="C38" s="22"/>
      <c r="D38" s="22"/>
      <c r="E38" s="22"/>
      <c r="F38" s="22"/>
      <c r="G38" s="22"/>
    </row>
  </sheetData>
  <sheetProtection/>
  <mergeCells count="10">
    <mergeCell ref="A38:G38"/>
    <mergeCell ref="A2:G2"/>
    <mergeCell ref="A36:G36"/>
    <mergeCell ref="A37:G37"/>
    <mergeCell ref="D6:F6"/>
    <mergeCell ref="A6:A7"/>
    <mergeCell ref="B6:B7"/>
    <mergeCell ref="C6:C7"/>
    <mergeCell ref="C3:G3"/>
    <mergeCell ref="C4:G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22">
      <selection activeCell="E28" sqref="E28"/>
    </sheetView>
  </sheetViews>
  <sheetFormatPr defaultColWidth="8.8515625" defaultRowHeight="12.75"/>
  <cols>
    <col min="1" max="1" width="8.28125" style="1" customWidth="1"/>
    <col min="2" max="2" width="29.57421875" style="1" customWidth="1"/>
    <col min="3" max="3" width="8.8515625" style="1" customWidth="1"/>
    <col min="4" max="4" width="15.00390625" style="1" customWidth="1"/>
    <col min="5" max="5" width="14.8515625" style="1" customWidth="1"/>
    <col min="6" max="6" width="26.140625" style="1" customWidth="1"/>
    <col min="7" max="16384" width="8.8515625" style="1" customWidth="1"/>
  </cols>
  <sheetData>
    <row r="1" ht="12.75">
      <c r="F1" s="1" t="s">
        <v>0</v>
      </c>
    </row>
    <row r="2" spans="1:6" ht="47.25" customHeight="1">
      <c r="A2" s="23" t="s">
        <v>1</v>
      </c>
      <c r="B2" s="23"/>
      <c r="C2" s="23"/>
      <c r="D2" s="23"/>
      <c r="E2" s="23"/>
      <c r="F2" s="23"/>
    </row>
    <row r="3" spans="2:7" s="7" customFormat="1" ht="27" customHeight="1">
      <c r="B3" s="7" t="s">
        <v>85</v>
      </c>
      <c r="C3" s="29" t="s">
        <v>91</v>
      </c>
      <c r="D3" s="29"/>
      <c r="E3" s="29"/>
      <c r="F3" s="29"/>
      <c r="G3" s="29"/>
    </row>
    <row r="4" spans="2:7" s="7" customFormat="1" ht="17.25" customHeight="1">
      <c r="B4" s="7" t="s">
        <v>86</v>
      </c>
      <c r="C4" s="30"/>
      <c r="D4" s="30"/>
      <c r="E4" s="30"/>
      <c r="F4" s="30"/>
      <c r="G4" s="30"/>
    </row>
    <row r="5" spans="2:6" s="7" customFormat="1" ht="15.75" customHeight="1">
      <c r="B5" s="7" t="s">
        <v>87</v>
      </c>
      <c r="D5" s="10"/>
      <c r="E5" s="10"/>
      <c r="F5" s="10"/>
    </row>
    <row r="6" spans="1:6" ht="12.75">
      <c r="A6" s="26" t="s">
        <v>2</v>
      </c>
      <c r="B6" s="26" t="s">
        <v>3</v>
      </c>
      <c r="C6" s="28" t="s">
        <v>4</v>
      </c>
      <c r="D6" s="25" t="s">
        <v>92</v>
      </c>
      <c r="E6" s="25"/>
      <c r="F6" s="3"/>
    </row>
    <row r="7" spans="1:6" ht="21.75" customHeight="1">
      <c r="A7" s="27"/>
      <c r="B7" s="27"/>
      <c r="C7" s="28"/>
      <c r="D7" s="2" t="s">
        <v>5</v>
      </c>
      <c r="E7" s="2" t="s">
        <v>6</v>
      </c>
      <c r="F7" s="2" t="s">
        <v>7</v>
      </c>
    </row>
    <row r="8" spans="1:6" ht="56.25" customHeight="1">
      <c r="A8" s="2" t="s">
        <v>8</v>
      </c>
      <c r="B8" s="4" t="s">
        <v>9</v>
      </c>
      <c r="C8" s="3" t="s">
        <v>10</v>
      </c>
      <c r="D8" s="2">
        <v>3043</v>
      </c>
      <c r="E8" s="17">
        <v>3044.50171</v>
      </c>
      <c r="F8" s="5"/>
    </row>
    <row r="9" spans="1:6" ht="33" customHeight="1">
      <c r="A9" s="26" t="s">
        <v>11</v>
      </c>
      <c r="B9" s="32" t="s">
        <v>12</v>
      </c>
      <c r="C9" s="3" t="s">
        <v>10</v>
      </c>
      <c r="D9" s="2">
        <v>0</v>
      </c>
      <c r="E9" s="2">
        <v>0</v>
      </c>
      <c r="F9" s="5"/>
    </row>
    <row r="10" spans="1:6" ht="15" customHeight="1">
      <c r="A10" s="31"/>
      <c r="B10" s="33"/>
      <c r="C10" s="3" t="s">
        <v>13</v>
      </c>
      <c r="D10" s="2"/>
      <c r="E10" s="2"/>
      <c r="F10" s="5"/>
    </row>
    <row r="11" spans="1:6" ht="12.75">
      <c r="A11" s="27"/>
      <c r="B11" s="34"/>
      <c r="C11" s="3" t="s">
        <v>14</v>
      </c>
      <c r="D11" s="2"/>
      <c r="E11" s="2"/>
      <c r="F11" s="5"/>
    </row>
    <row r="12" spans="1:6" ht="38.25">
      <c r="A12" s="2" t="s">
        <v>15</v>
      </c>
      <c r="B12" s="4" t="s">
        <v>16</v>
      </c>
      <c r="C12" s="3" t="s">
        <v>10</v>
      </c>
      <c r="D12" s="2"/>
      <c r="E12" s="2"/>
      <c r="F12" s="5"/>
    </row>
    <row r="13" spans="1:6" ht="26.25" customHeight="1">
      <c r="A13" s="26" t="s">
        <v>17</v>
      </c>
      <c r="B13" s="32" t="s">
        <v>18</v>
      </c>
      <c r="C13" s="3" t="s">
        <v>10</v>
      </c>
      <c r="D13" s="2" t="s">
        <v>72</v>
      </c>
      <c r="E13" s="2" t="s">
        <v>72</v>
      </c>
      <c r="F13" s="5"/>
    </row>
    <row r="14" spans="1:6" ht="12.75">
      <c r="A14" s="31"/>
      <c r="B14" s="33"/>
      <c r="C14" s="3" t="s">
        <v>13</v>
      </c>
      <c r="D14" s="2"/>
      <c r="E14" s="2"/>
      <c r="F14" s="5"/>
    </row>
    <row r="15" spans="1:6" ht="26.25" customHeight="1">
      <c r="A15" s="27"/>
      <c r="B15" s="34"/>
      <c r="C15" s="3" t="s">
        <v>14</v>
      </c>
      <c r="D15" s="2"/>
      <c r="E15" s="2"/>
      <c r="F15" s="5"/>
    </row>
    <row r="16" spans="1:6" ht="12.75">
      <c r="A16" s="26" t="s">
        <v>19</v>
      </c>
      <c r="B16" s="32" t="s">
        <v>20</v>
      </c>
      <c r="C16" s="3" t="s">
        <v>10</v>
      </c>
      <c r="D16" s="2" t="s">
        <v>72</v>
      </c>
      <c r="E16" s="2" t="s">
        <v>72</v>
      </c>
      <c r="F16" s="5"/>
    </row>
    <row r="17" spans="1:6" ht="13.5" customHeight="1">
      <c r="A17" s="31"/>
      <c r="B17" s="33"/>
      <c r="C17" s="3" t="s">
        <v>13</v>
      </c>
      <c r="D17" s="2"/>
      <c r="E17" s="2"/>
      <c r="F17" s="5"/>
    </row>
    <row r="18" spans="1:6" ht="13.5" customHeight="1">
      <c r="A18" s="27"/>
      <c r="B18" s="34"/>
      <c r="C18" s="3" t="s">
        <v>14</v>
      </c>
      <c r="D18" s="2"/>
      <c r="E18" s="2"/>
      <c r="F18" s="5"/>
    </row>
    <row r="19" spans="1:6" ht="12.75">
      <c r="A19" s="26" t="s">
        <v>19</v>
      </c>
      <c r="B19" s="32" t="s">
        <v>21</v>
      </c>
      <c r="C19" s="3" t="s">
        <v>10</v>
      </c>
      <c r="D19" s="2" t="s">
        <v>72</v>
      </c>
      <c r="E19" s="2" t="s">
        <v>72</v>
      </c>
      <c r="F19" s="5"/>
    </row>
    <row r="20" spans="1:6" ht="12.75">
      <c r="A20" s="31"/>
      <c r="B20" s="33"/>
      <c r="C20" s="3" t="s">
        <v>13</v>
      </c>
      <c r="D20" s="2"/>
      <c r="E20" s="2"/>
      <c r="F20" s="5"/>
    </row>
    <row r="21" spans="1:6" ht="12.75">
      <c r="A21" s="27"/>
      <c r="B21" s="34"/>
      <c r="C21" s="3" t="s">
        <v>14</v>
      </c>
      <c r="D21" s="2"/>
      <c r="E21" s="2"/>
      <c r="F21" s="5"/>
    </row>
    <row r="22" spans="1:6" ht="12.75">
      <c r="A22" s="26" t="s">
        <v>19</v>
      </c>
      <c r="B22" s="32" t="s">
        <v>22</v>
      </c>
      <c r="C22" s="3" t="s">
        <v>10</v>
      </c>
      <c r="D22" s="2" t="s">
        <v>72</v>
      </c>
      <c r="E22" s="2" t="s">
        <v>72</v>
      </c>
      <c r="F22" s="5"/>
    </row>
    <row r="23" spans="1:6" ht="12.75">
      <c r="A23" s="31"/>
      <c r="B23" s="33"/>
      <c r="C23" s="3" t="s">
        <v>13</v>
      </c>
      <c r="D23" s="2"/>
      <c r="E23" s="2"/>
      <c r="F23" s="5"/>
    </row>
    <row r="24" spans="1:6" ht="12.75">
      <c r="A24" s="27"/>
      <c r="B24" s="34"/>
      <c r="C24" s="3" t="s">
        <v>14</v>
      </c>
      <c r="D24" s="2"/>
      <c r="E24" s="2"/>
      <c r="F24" s="5"/>
    </row>
    <row r="25" spans="1:6" ht="26.25" customHeight="1">
      <c r="A25" s="26" t="s">
        <v>23</v>
      </c>
      <c r="B25" s="32" t="s">
        <v>24</v>
      </c>
      <c r="C25" s="3" t="s">
        <v>10</v>
      </c>
      <c r="D25" s="2">
        <v>0</v>
      </c>
      <c r="E25" s="2">
        <v>0</v>
      </c>
      <c r="F25" s="5"/>
    </row>
    <row r="26" spans="1:6" ht="26.25" customHeight="1">
      <c r="A26" s="31"/>
      <c r="B26" s="33"/>
      <c r="C26" s="3" t="s">
        <v>13</v>
      </c>
      <c r="D26" s="2"/>
      <c r="E26" s="2"/>
      <c r="F26" s="5"/>
    </row>
    <row r="27" spans="1:6" ht="26.25" customHeight="1">
      <c r="A27" s="27"/>
      <c r="B27" s="34"/>
      <c r="C27" s="3" t="s">
        <v>14</v>
      </c>
      <c r="D27" s="16" t="e">
        <f>D11+D13</f>
        <v>#VALUE!</v>
      </c>
      <c r="E27" s="16" t="e">
        <f>E11+E13</f>
        <v>#VALUE!</v>
      </c>
      <c r="F27" s="5"/>
    </row>
    <row r="28" spans="1:6" ht="51.75" customHeight="1">
      <c r="A28" s="2" t="s">
        <v>25</v>
      </c>
      <c r="B28" s="4" t="s">
        <v>26</v>
      </c>
      <c r="C28" s="3" t="s">
        <v>10</v>
      </c>
      <c r="D28" s="2">
        <f>D8-590</f>
        <v>2453</v>
      </c>
      <c r="E28" s="17">
        <f>E8-434.51535</f>
        <v>2609.98636</v>
      </c>
      <c r="F28" s="5"/>
    </row>
    <row r="30" ht="25.5">
      <c r="A30" s="6" t="s">
        <v>27</v>
      </c>
    </row>
    <row r="31" spans="1:6" ht="24.75" customHeight="1">
      <c r="A31" s="22" t="s">
        <v>28</v>
      </c>
      <c r="B31" s="22"/>
      <c r="C31" s="22"/>
      <c r="D31" s="22"/>
      <c r="E31" s="22"/>
      <c r="F31" s="22"/>
    </row>
  </sheetData>
  <sheetProtection/>
  <mergeCells count="20">
    <mergeCell ref="B22:B24"/>
    <mergeCell ref="A25:A27"/>
    <mergeCell ref="B25:B27"/>
    <mergeCell ref="A2:F2"/>
    <mergeCell ref="A16:A18"/>
    <mergeCell ref="B16:B18"/>
    <mergeCell ref="A19:A21"/>
    <mergeCell ref="B19:B21"/>
    <mergeCell ref="C3:G3"/>
    <mergeCell ref="C4:G4"/>
    <mergeCell ref="A31:F31"/>
    <mergeCell ref="D6:E6"/>
    <mergeCell ref="A6:A7"/>
    <mergeCell ref="B6:B7"/>
    <mergeCell ref="C6:C7"/>
    <mergeCell ref="A9:A11"/>
    <mergeCell ref="B9:B11"/>
    <mergeCell ref="A13:A15"/>
    <mergeCell ref="B13:B15"/>
    <mergeCell ref="A22:A24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OZMM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2018-03-14T14:05:23Z</cp:lastPrinted>
  <dcterms:created xsi:type="dcterms:W3CDTF">2017-10-24T09:46:36Z</dcterms:created>
  <dcterms:modified xsi:type="dcterms:W3CDTF">2018-03-19T11:19:39Z</dcterms:modified>
  <cp:category/>
  <cp:version/>
  <cp:contentType/>
  <cp:contentStatus/>
</cp:coreProperties>
</file>